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Lexar\misc files\"/>
    </mc:Choice>
  </mc:AlternateContent>
  <bookViews>
    <workbookView xWindow="0" yWindow="0" windowWidth="23040" windowHeight="9100"/>
  </bookViews>
  <sheets>
    <sheet name="Data" sheetId="1" r:id="rId1"/>
    <sheet name="Ref." sheetId="2" r:id="rId2"/>
  </sheets>
  <definedNames>
    <definedName name="l">'Ref.'!$C$14</definedName>
    <definedName name="tstn">'Ref.'!$C$4</definedName>
  </definedNames>
  <calcPr calcId="152511" iterateCount="1000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2" l="1"/>
  <c r="C10" i="2"/>
  <c r="C3" i="2" l="1"/>
  <c r="C6" i="2" l="1"/>
  <c r="C4" i="2"/>
  <c r="C11" i="2"/>
  <c r="C7" i="2"/>
  <c r="C12" i="2" s="1"/>
  <c r="C13" i="2" s="1"/>
  <c r="C8" i="2" l="1"/>
  <c r="C15" i="2" s="1"/>
  <c r="C16" i="2" s="1"/>
  <c r="C17" i="2" s="1"/>
  <c r="B10" i="1" s="1"/>
</calcChain>
</file>

<file path=xl/sharedStrings.xml><?xml version="1.0" encoding="utf-8"?>
<sst xmlns="http://schemas.openxmlformats.org/spreadsheetml/2006/main" count="38" uniqueCount="29">
  <si>
    <t>h =</t>
  </si>
  <si>
    <t>To =</t>
  </si>
  <si>
    <t>L =</t>
  </si>
  <si>
    <t>C =</t>
  </si>
  <si>
    <t>K.</t>
  </si>
  <si>
    <t>ft.</t>
  </si>
  <si>
    <t>To' =</t>
  </si>
  <si>
    <t>deg.C.</t>
  </si>
  <si>
    <t>K/k.ft.</t>
  </si>
  <si>
    <t>k ft.</t>
  </si>
  <si>
    <t>C' =</t>
  </si>
  <si>
    <t>ft</t>
  </si>
  <si>
    <t>C.</t>
  </si>
  <si>
    <t>Ind. Alt. =</t>
  </si>
  <si>
    <t>kft.</t>
  </si>
  <si>
    <t>True Alt. =</t>
  </si>
  <si>
    <t>Tstn =</t>
  </si>
  <si>
    <t>stn. elevation =</t>
  </si>
  <si>
    <t>ALTIMETER CORRECTION TO ACCOUNT FOR LAUNCH SITE TEMPERATURE</t>
  </si>
  <si>
    <t>V.1.0</t>
  </si>
  <si>
    <t>Altimeter reported altitude (AGL)</t>
  </si>
  <si>
    <t>Base (launch site) elevation (ASL)</t>
  </si>
  <si>
    <t>Author: R.Nakka</t>
  </si>
  <si>
    <t>Base (launch site) temperature</t>
  </si>
  <si>
    <t>Altitude corrected for base temperature (AGL)</t>
  </si>
  <si>
    <t>ASL = Above Sea Level</t>
  </si>
  <si>
    <t>AGL = Above Ground Level</t>
  </si>
  <si>
    <t>metres</t>
  </si>
  <si>
    <t>Celsius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</si>
</sst>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 applyProtection="1">
      <protection locked="0"/>
    </xf>
    <xf numFmtId="0" fontId="1" fillId="0" borderId="0" xfId="0" applyFont="1" applyProtection="1"/>
    <xf numFmtId="0" fontId="0" fillId="0" borderId="0" xfId="0" applyProtection="1"/>
    <xf numFmtId="0" fontId="2" fillId="0" borderId="0" xfId="0" applyFont="1" applyProtection="1"/>
    <xf numFmtId="14" fontId="2" fillId="0" borderId="0" xfId="0" applyNumberFormat="1" applyFont="1" applyAlignment="1" applyProtection="1">
      <alignment horizontal="left"/>
    </xf>
    <xf numFmtId="0" fontId="0" fillId="0" borderId="0" xfId="0" applyBorder="1" applyProtection="1"/>
    <xf numFmtId="1" fontId="1" fillId="0" borderId="0" xfId="0" applyNumberFormat="1" applyFont="1" applyFill="1" applyBorder="1" applyProtection="1"/>
    <xf numFmtId="0" fontId="0" fillId="0" borderId="0" xfId="0" applyAlignment="1" applyProtection="1">
      <alignment horizontal="right"/>
    </xf>
    <xf numFmtId="0" fontId="0" fillId="0" borderId="1" xfId="0" applyBorder="1" applyProtection="1"/>
    <xf numFmtId="1" fontId="1" fillId="0" borderId="0" xfId="0" applyNumberFormat="1" applyFont="1" applyProtection="1"/>
    <xf numFmtId="0" fontId="0" fillId="0" borderId="0" xfId="0" applyFont="1" applyBorder="1" applyProtection="1"/>
    <xf numFmtId="0" fontId="0" fillId="0" borderId="0" xfId="0" applyFont="1" applyBorder="1" applyAlignment="1" applyProtection="1">
      <alignment horizontal="right"/>
    </xf>
    <xf numFmtId="0" fontId="0" fillId="0" borderId="0" xfId="0" applyFont="1" applyProtection="1"/>
    <xf numFmtId="0" fontId="0" fillId="0" borderId="0" xfId="0" applyFont="1" applyFill="1" applyBorder="1" applyProtection="1"/>
    <xf numFmtId="2" fontId="0" fillId="0" borderId="0" xfId="0" applyNumberFormat="1" applyFont="1" applyBorder="1" applyProtection="1"/>
    <xf numFmtId="0" fontId="0" fillId="0" borderId="0" xfId="0" applyFont="1" applyAlignment="1" applyProtection="1">
      <alignment horizontal="right"/>
    </xf>
    <xf numFmtId="1" fontId="0" fillId="0" borderId="0" xfId="0" applyNumberFormat="1" applyFont="1" applyProtection="1"/>
    <xf numFmtId="164" fontId="0" fillId="0" borderId="0" xfId="0" applyNumberFormat="1" applyFont="1" applyBorder="1" applyProtection="1"/>
    <xf numFmtId="0" fontId="0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3" fillId="0" borderId="0" xfId="0" applyFont="1" applyProtection="1"/>
    <xf numFmtId="0" fontId="3" fillId="0" borderId="0" xfId="0" applyFont="1" applyBorder="1" applyProtection="1"/>
    <xf numFmtId="1" fontId="0" fillId="2" borderId="1" xfId="0" applyNumberFormat="1" applyFill="1" applyBorder="1" applyProtection="1">
      <protection locked="0"/>
    </xf>
    <xf numFmtId="1" fontId="0" fillId="0" borderId="0" xfId="0" applyNumberForma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2"/>
  <sheetViews>
    <sheetView showGridLines="0" tabSelected="1" zoomScale="120" zoomScaleNormal="120" workbookViewId="0"/>
  </sheetViews>
  <sheetFormatPr defaultRowHeight="14.5" x14ac:dyDescent="0.35"/>
  <cols>
    <col min="1" max="1" width="2.7265625" style="3" customWidth="1"/>
    <col min="2" max="2" width="8.7265625" style="3"/>
    <col min="3" max="3" width="7.54296875" style="3" customWidth="1"/>
    <col min="4" max="4" width="62.36328125" style="3" customWidth="1"/>
    <col min="5" max="16384" width="8.7265625" style="3"/>
  </cols>
  <sheetData>
    <row r="1" spans="2:5" x14ac:dyDescent="0.35">
      <c r="B1" s="2" t="s">
        <v>18</v>
      </c>
    </row>
    <row r="2" spans="2:5" x14ac:dyDescent="0.35">
      <c r="B2" s="4" t="s">
        <v>19</v>
      </c>
    </row>
    <row r="3" spans="2:5" x14ac:dyDescent="0.35">
      <c r="B3" s="5">
        <v>44132</v>
      </c>
      <c r="D3" s="5"/>
      <c r="E3" s="4"/>
    </row>
    <row r="4" spans="2:5" x14ac:dyDescent="0.35">
      <c r="B4" s="4" t="s">
        <v>22</v>
      </c>
      <c r="D4" s="5"/>
      <c r="E4" s="4"/>
    </row>
    <row r="5" spans="2:5" x14ac:dyDescent="0.35">
      <c r="B5" s="4"/>
      <c r="D5" s="5"/>
      <c r="E5" s="4"/>
    </row>
    <row r="6" spans="2:5" x14ac:dyDescent="0.35">
      <c r="B6" s="1">
        <v>21</v>
      </c>
      <c r="C6" s="21" t="s">
        <v>28</v>
      </c>
      <c r="D6" s="3" t="s">
        <v>23</v>
      </c>
    </row>
    <row r="7" spans="2:5" x14ac:dyDescent="0.35">
      <c r="B7" s="1">
        <v>237</v>
      </c>
      <c r="C7" s="22" t="s">
        <v>27</v>
      </c>
      <c r="D7" s="3" t="s">
        <v>21</v>
      </c>
      <c r="E7" s="6"/>
    </row>
    <row r="8" spans="2:5" x14ac:dyDescent="0.35">
      <c r="B8" s="23">
        <v>1102</v>
      </c>
      <c r="C8" s="21" t="s">
        <v>27</v>
      </c>
      <c r="D8" s="6" t="s">
        <v>20</v>
      </c>
    </row>
    <row r="10" spans="2:5" x14ac:dyDescent="0.35">
      <c r="B10" s="7">
        <f>'Ref.'!C17/3.2808</f>
        <v>1130.5323181541391</v>
      </c>
      <c r="C10" s="21" t="s">
        <v>27</v>
      </c>
      <c r="D10" s="3" t="s">
        <v>24</v>
      </c>
    </row>
    <row r="14" spans="2:5" x14ac:dyDescent="0.35">
      <c r="B14" s="24"/>
    </row>
    <row r="15" spans="2:5" x14ac:dyDescent="0.35">
      <c r="B15" s="8"/>
    </row>
    <row r="16" spans="2:5" x14ac:dyDescent="0.35">
      <c r="B16" s="8"/>
      <c r="E16" s="8"/>
    </row>
    <row r="17" spans="2:11" x14ac:dyDescent="0.35">
      <c r="B17" s="8"/>
      <c r="E17" s="8"/>
    </row>
    <row r="18" spans="2:11" x14ac:dyDescent="0.35">
      <c r="E18" s="8"/>
      <c r="F18" s="9"/>
    </row>
    <row r="19" spans="2:11" x14ac:dyDescent="0.35">
      <c r="E19" s="8"/>
    </row>
    <row r="20" spans="2:11" x14ac:dyDescent="0.35">
      <c r="E20" s="8"/>
      <c r="J20" s="8"/>
      <c r="K20" s="10"/>
    </row>
    <row r="21" spans="2:11" x14ac:dyDescent="0.35">
      <c r="E21" s="8"/>
    </row>
    <row r="22" spans="2:11" x14ac:dyDescent="0.35">
      <c r="E22" s="8"/>
      <c r="F22" s="10"/>
    </row>
  </sheetData>
  <sheetProtection password="C7BC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zoomScale="110" zoomScaleNormal="110" workbookViewId="0"/>
  </sheetViews>
  <sheetFormatPr defaultRowHeight="14.5" x14ac:dyDescent="0.35"/>
  <cols>
    <col min="1" max="16384" width="8.7265625" style="3"/>
  </cols>
  <sheetData>
    <row r="1" spans="1:11" x14ac:dyDescent="0.35">
      <c r="B1" s="8"/>
    </row>
    <row r="2" spans="1:11" x14ac:dyDescent="0.35">
      <c r="A2" s="11"/>
      <c r="B2" s="8"/>
    </row>
    <row r="3" spans="1:11" x14ac:dyDescent="0.35">
      <c r="A3" s="11"/>
      <c r="B3" s="12" t="s">
        <v>16</v>
      </c>
      <c r="C3" s="18">
        <f>Data!B6</f>
        <v>21</v>
      </c>
      <c r="D3" s="11" t="s">
        <v>12</v>
      </c>
      <c r="E3" s="13"/>
      <c r="F3" s="13"/>
      <c r="G3" s="13"/>
    </row>
    <row r="4" spans="1:11" x14ac:dyDescent="0.35">
      <c r="A4" s="11"/>
      <c r="B4" s="11"/>
      <c r="C4" s="11">
        <f>C3+273.15</f>
        <v>294.14999999999998</v>
      </c>
      <c r="D4" s="11" t="s">
        <v>4</v>
      </c>
    </row>
    <row r="5" spans="1:11" x14ac:dyDescent="0.35">
      <c r="A5" s="11"/>
      <c r="B5" s="12" t="s">
        <v>17</v>
      </c>
      <c r="C5" s="11">
        <f>Data!B7*3.28084</f>
        <v>777.55907999999999</v>
      </c>
      <c r="D5" s="11" t="s">
        <v>11</v>
      </c>
    </row>
    <row r="6" spans="1:11" x14ac:dyDescent="0.35">
      <c r="A6" s="11"/>
      <c r="B6" s="13"/>
      <c r="C6" s="11">
        <f>C5/1000</f>
        <v>0.77755907999999996</v>
      </c>
      <c r="D6" s="14" t="s">
        <v>14</v>
      </c>
    </row>
    <row r="7" spans="1:11" x14ac:dyDescent="0.35">
      <c r="A7" s="11"/>
      <c r="B7" s="12" t="s">
        <v>1</v>
      </c>
      <c r="C7" s="11">
        <f>C3+1.98*C5/1000</f>
        <v>22.5395669784</v>
      </c>
      <c r="D7" s="11" t="s">
        <v>12</v>
      </c>
      <c r="J7" s="8"/>
      <c r="K7" s="10"/>
    </row>
    <row r="8" spans="1:11" x14ac:dyDescent="0.35">
      <c r="A8" s="13"/>
      <c r="B8" s="11"/>
      <c r="C8" s="15">
        <f>C7+273.15</f>
        <v>295.68956697839997</v>
      </c>
      <c r="D8" s="11" t="s">
        <v>4</v>
      </c>
    </row>
    <row r="9" spans="1:11" x14ac:dyDescent="0.35">
      <c r="A9" s="13"/>
      <c r="B9" s="13"/>
      <c r="C9" s="11"/>
      <c r="D9" s="13"/>
    </row>
    <row r="10" spans="1:11" x14ac:dyDescent="0.35">
      <c r="A10" s="13"/>
      <c r="B10" s="16" t="s">
        <v>13</v>
      </c>
      <c r="C10" s="11">
        <f>Data!B8*3.28084</f>
        <v>3615.4856799999998</v>
      </c>
      <c r="D10" s="13" t="s">
        <v>5</v>
      </c>
    </row>
    <row r="11" spans="1:11" x14ac:dyDescent="0.35">
      <c r="B11" s="16" t="s">
        <v>0</v>
      </c>
      <c r="C11" s="11">
        <f>C10/1000</f>
        <v>3.6154856799999999</v>
      </c>
      <c r="D11" s="13" t="s">
        <v>9</v>
      </c>
    </row>
    <row r="12" spans="1:11" x14ac:dyDescent="0.35">
      <c r="B12" s="16" t="s">
        <v>6</v>
      </c>
      <c r="C12" s="11">
        <f>C7</f>
        <v>22.5395669784</v>
      </c>
      <c r="D12" s="13" t="s">
        <v>7</v>
      </c>
    </row>
    <row r="13" spans="1:11" x14ac:dyDescent="0.35">
      <c r="B13" s="16" t="s">
        <v>1</v>
      </c>
      <c r="C13" s="13">
        <f>C12+273.15</f>
        <v>295.68956697839997</v>
      </c>
      <c r="D13" s="13" t="s">
        <v>4</v>
      </c>
    </row>
    <row r="14" spans="1:11" x14ac:dyDescent="0.35">
      <c r="B14" s="16" t="s">
        <v>2</v>
      </c>
      <c r="C14" s="13">
        <v>-1.98</v>
      </c>
      <c r="D14" s="13" t="s">
        <v>8</v>
      </c>
    </row>
    <row r="15" spans="1:11" x14ac:dyDescent="0.35">
      <c r="B15" s="16" t="s">
        <v>3</v>
      </c>
      <c r="C15" s="13">
        <f>C11*((288.15-C8)/(C8+0.5*C14*(C11+C6)))</f>
        <v>-9.3564749400100164E-2</v>
      </c>
      <c r="D15" s="13" t="s">
        <v>9</v>
      </c>
    </row>
    <row r="16" spans="1:11" x14ac:dyDescent="0.35">
      <c r="B16" s="16" t="s">
        <v>10</v>
      </c>
      <c r="C16" s="17">
        <f>1000*C15</f>
        <v>-93.564749400100169</v>
      </c>
      <c r="D16" s="13" t="s">
        <v>5</v>
      </c>
    </row>
    <row r="17" spans="2:4" x14ac:dyDescent="0.35">
      <c r="B17" s="16" t="s">
        <v>15</v>
      </c>
      <c r="C17" s="17">
        <f>C10-C16</f>
        <v>3709.0504294000998</v>
      </c>
      <c r="D17" s="13" t="s">
        <v>5</v>
      </c>
    </row>
    <row r="19" spans="2:4" x14ac:dyDescent="0.35">
      <c r="B19" s="19" t="s">
        <v>25</v>
      </c>
    </row>
    <row r="20" spans="2:4" x14ac:dyDescent="0.35">
      <c r="B20" s="20" t="s">
        <v>26</v>
      </c>
    </row>
  </sheetData>
  <sheetProtection password="C7BC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</vt:lpstr>
      <vt:lpstr>Ref.</vt:lpstr>
      <vt:lpstr>l</vt:lpstr>
      <vt:lpstr>tstn</vt:lpstr>
    </vt:vector>
  </TitlesOfParts>
  <Company>The Boeing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Nakka, Richard</dc:creator>
  <cp:lastModifiedBy>Nakka, Richard</cp:lastModifiedBy>
  <dcterms:created xsi:type="dcterms:W3CDTF">2020-03-06T21:46:22Z</dcterms:created>
  <dcterms:modified xsi:type="dcterms:W3CDTF">2020-11-26T17:11:24Z</dcterms:modified>
</cp:coreProperties>
</file>